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025\Abonyi Péter\Szegfű utcai Bölcsőde_5\Szegfű Bölcsőde terasz\Pályázati kiírás\"/>
    </mc:Choice>
  </mc:AlternateContent>
  <xr:revisionPtr revIDLastSave="0" documentId="13_ncr:1_{57B82181-5C8C-4812-AC8F-51C5FD1B9D4B}" xr6:coauthVersionLast="47" xr6:coauthVersionMax="47" xr10:uidLastSave="{00000000-0000-0000-0000-000000000000}"/>
  <bookViews>
    <workbookView xWindow="28680" yWindow="-120" windowWidth="29040" windowHeight="16440" xr2:uid="{6F8FEBE7-E546-4BBF-92C6-96FAA77B441D}"/>
  </bookViews>
  <sheets>
    <sheet name="Záradék" sheetId="11" r:id="rId1"/>
    <sheet name="Összesítő" sheetId="10" r:id="rId2"/>
    <sheet name="Irtás, föld- és sziklamunka" sheetId="9" r:id="rId3"/>
    <sheet name="Szivárgóépítés, alagcsövezés" sheetId="8" r:id="rId4"/>
    <sheet name="Helyszíni beton és vasbeton mun" sheetId="7" r:id="rId5"/>
    <sheet name="Hideg- és melegburkolatok készí" sheetId="6" r:id="rId6"/>
    <sheet name="Fém nyílászáró és épületlakatos" sheetId="5" r:id="rId7"/>
    <sheet name="Szigetelés" sheetId="4" r:id="rId8"/>
    <sheet name="Kőburkolat készítése" sheetId="3" r:id="rId9"/>
    <sheet name="Épületgépészeti csővezeték szer" sheetId="2" r:id="rId10"/>
    <sheet name="Kert- és parképítési munka" sheetId="1" r:id="rId11"/>
  </sheets>
  <calcPr calcId="191029"/>
</workbook>
</file>

<file path=xl/calcChain.xml><?xml version="1.0" encoding="utf-8"?>
<calcChain xmlns="http://schemas.openxmlformats.org/spreadsheetml/2006/main">
  <c r="I4" i="1" l="1"/>
  <c r="H4" i="1"/>
  <c r="I2" i="1"/>
  <c r="I6" i="1" s="1"/>
  <c r="C10" i="10" s="1"/>
  <c r="H2" i="1"/>
  <c r="H6" i="1" s="1"/>
  <c r="B10" i="10" s="1"/>
  <c r="I8" i="2"/>
  <c r="H8" i="2"/>
  <c r="I6" i="2"/>
  <c r="H6" i="2"/>
  <c r="I4" i="2"/>
  <c r="H4" i="2"/>
  <c r="I2" i="2"/>
  <c r="I10" i="2" s="1"/>
  <c r="C9" i="10" s="1"/>
  <c r="H2" i="2"/>
  <c r="H10" i="2" s="1"/>
  <c r="B9" i="10" s="1"/>
  <c r="I8" i="3"/>
  <c r="C8" i="10" s="1"/>
  <c r="I6" i="3"/>
  <c r="H6" i="3"/>
  <c r="I4" i="3"/>
  <c r="H4" i="3"/>
  <c r="I2" i="3"/>
  <c r="H2" i="3"/>
  <c r="H8" i="3" s="1"/>
  <c r="B8" i="10" s="1"/>
  <c r="I4" i="4"/>
  <c r="C7" i="10" s="1"/>
  <c r="H4" i="4"/>
  <c r="B7" i="10" s="1"/>
  <c r="I2" i="4"/>
  <c r="H2" i="4"/>
  <c r="H10" i="5"/>
  <c r="B6" i="10" s="1"/>
  <c r="I8" i="5"/>
  <c r="H8" i="5"/>
  <c r="I6" i="5"/>
  <c r="H6" i="5"/>
  <c r="I4" i="5"/>
  <c r="H4" i="5"/>
  <c r="I2" i="5"/>
  <c r="I10" i="5" s="1"/>
  <c r="C6" i="10" s="1"/>
  <c r="H2" i="5"/>
  <c r="I6" i="6"/>
  <c r="H6" i="6"/>
  <c r="I4" i="6"/>
  <c r="H4" i="6"/>
  <c r="H8" i="6" s="1"/>
  <c r="B5" i="10" s="1"/>
  <c r="I2" i="6"/>
  <c r="I8" i="6" s="1"/>
  <c r="C5" i="10" s="1"/>
  <c r="H2" i="6"/>
  <c r="B4" i="10"/>
  <c r="H6" i="7"/>
  <c r="I4" i="7"/>
  <c r="H4" i="7"/>
  <c r="I2" i="7"/>
  <c r="I6" i="7" s="1"/>
  <c r="C4" i="10" s="1"/>
  <c r="H2" i="7"/>
  <c r="I2" i="8"/>
  <c r="I4" i="8" s="1"/>
  <c r="C3" i="10" s="1"/>
  <c r="H2" i="8"/>
  <c r="H4" i="8" s="1"/>
  <c r="B3" i="10" s="1"/>
  <c r="I16" i="9"/>
  <c r="H16" i="9"/>
  <c r="I14" i="9"/>
  <c r="H14" i="9"/>
  <c r="I12" i="9"/>
  <c r="H12" i="9"/>
  <c r="I10" i="9"/>
  <c r="H10" i="9"/>
  <c r="H18" i="9" s="1"/>
  <c r="B2" i="10" s="1"/>
  <c r="I8" i="9"/>
  <c r="H8" i="9"/>
  <c r="I6" i="9"/>
  <c r="H6" i="9"/>
  <c r="I4" i="9"/>
  <c r="H4" i="9"/>
  <c r="I2" i="9"/>
  <c r="I18" i="9" s="1"/>
  <c r="C2" i="10" s="1"/>
  <c r="H2" i="9"/>
  <c r="C24" i="11" l="1"/>
  <c r="C25" i="11" s="1"/>
  <c r="B11" i="10"/>
  <c r="D24" i="11"/>
  <c r="D25" i="11" s="1"/>
  <c r="C11" i="10"/>
  <c r="C26" i="11" l="1"/>
  <c r="C27" i="11" s="1"/>
  <c r="C28" i="11" s="1"/>
</calcChain>
</file>

<file path=xl/sharedStrings.xml><?xml version="1.0" encoding="utf-8"?>
<sst xmlns="http://schemas.openxmlformats.org/spreadsheetml/2006/main" count="218" uniqueCount="116">
  <si>
    <t>Munkanem megnevezése</t>
  </si>
  <si>
    <t>Anyag összege</t>
  </si>
  <si>
    <t>Díj összege</t>
  </si>
  <si>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</si>
  <si>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</si>
  <si>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</si>
  <si>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</si>
  <si>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</si>
  <si>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</si>
  <si>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</si>
  <si>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</si>
  <si>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</si>
  <si>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21-002-1.1</t>
  </si>
  <si>
    <t>m³</t>
  </si>
  <si>
    <t>Humuszos termőréteg, termőföld leszedése, homokozó helyén, 18%-os terephajlásig, bármilyen talajban, szállítással, 50,0 m-ig 3,4*4,4*0,6=8,98 m3</t>
  </si>
  <si>
    <t>21-002-1.2</t>
  </si>
  <si>
    <t>Humuszos termőréteg, termőföld leszedése, 18%-os terephajlásig, terasz helyén, szállítással, 50,1-200,0 m között 13 cm vastagságban (4,4×15,3+3,6×1,15)×0,13=9,29 m2</t>
  </si>
  <si>
    <t>21-003-6.1.1</t>
  </si>
  <si>
    <t>Munkaárok földkiemelése közmű nélküli területen, gépi erővel, kiegészítő kézi munkával, bármely konzisztenciájú, I-IV. oszt. talajban, dúcolás nélkül, 3,0 m² szelvényig 1,0*0,3*1,0=0,3 m3</t>
  </si>
  <si>
    <t>21-003-7.1.1.1</t>
  </si>
  <si>
    <t>Munkagödör földkiemelése szikkasztó gödörnek, bármely konzisztenciájú, I-IV. oszt. talajban, gépi erővel, kiegészítő kézi munkával, alapterület: 1,00 m²-ig, 1,3 m mélységig, 30 cm földvisszatöltéssel 1,0*1,0*1,0*1,3=1,3 m3</t>
  </si>
  <si>
    <t>21-011-5-0235407</t>
  </si>
  <si>
    <t>100 m²</t>
  </si>
  <si>
    <t>1 m-es szikkasztó gödör béleése geotextíliával VIACON GEO PP HP 200 elválasztó nemszőtt geotextília, PP-ből, 200 g/m², szakító szilárdság: 17/17 kN/m, tekercsméret: 6 x 110 m</t>
  </si>
  <si>
    <t>21-011-11.1</t>
  </si>
  <si>
    <t>db</t>
  </si>
  <si>
    <t>Építési törmelék konténeres elszállítása, lerakása, lerakóhelyi díjjal, 3,0 m³-es konténerbe (8,98+9,29+1,0+69,78*(0,1+0,05)+1,87)/3=10,54 db</t>
  </si>
  <si>
    <t>21-002-1.7</t>
  </si>
  <si>
    <t>m3</t>
  </si>
  <si>
    <t>Humuszos termőréteg pótlása</t>
  </si>
  <si>
    <t>21-004-5.1.1.1</t>
  </si>
  <si>
    <t>m2</t>
  </si>
  <si>
    <t>Tükörkészítés tömörítéssel sík felületen gépi erővel, kiegészítő kézi munkával talajosztály: I-IV. 4,4*15,3+3,6*1,15=71,46 m2</t>
  </si>
  <si>
    <t>Munkanem összesen:</t>
  </si>
  <si>
    <t>Irtás, föld- és sziklamunka</t>
  </si>
  <si>
    <t>22-003-1.1-0133085</t>
  </si>
  <si>
    <t>Szivárgó akna ágyazatának készítése, osztályozott kavics kitöltéssel Osztályozott kavics, OK 16/24 TT, KŐKA, Alsózsolca 1,0*1,0*1,0=1,0 m3</t>
  </si>
  <si>
    <t>Szivárgóépítés, alagcsövezés</t>
  </si>
  <si>
    <t>31-000-2.2.1</t>
  </si>
  <si>
    <t>Homokozó keret, Vasbeton fal bontása, 20 cm cm vastagságban, C16/20 betonminőségig 2*(3,4+4,4)*0,6*0,2=1,87 m3</t>
  </si>
  <si>
    <t>31-000-13.2</t>
  </si>
  <si>
    <t>Beton aljzatok, terasz bontása 10 cm vastagságig, kavicsbetonból, salakbetonból 4,25*15,3+3,8*1,25=69,78 m2</t>
  </si>
  <si>
    <t>Helyszíni beton és vasbeton munka</t>
  </si>
  <si>
    <t>42-000-2.1</t>
  </si>
  <si>
    <t>m²</t>
  </si>
  <si>
    <t>Lapburkolatok bontása, padlóburkolat bármely méretű kőagyag, mozaik vagy tört mozaik (NOVA) lapból 4,25*15,3+3,8*1,15=69,78 m2</t>
  </si>
  <si>
    <t>42-011-1.2.1.2-0415537</t>
  </si>
  <si>
    <t>Fal-, pillér és oszlopburkolat hordozószerkezetének felületelőkészítése kültérben, hőterhelt felületen tégla, beton és vakolt alapfelületen kenhető víz- és páraszigetelés felhordása egy rétegben,  hajlaterősítő szalag elhelyezésével Baumacol Protect vízzáró vastagfólia, Cikkszám: 951746 (3,8+3+15,3+4,4)*0,28=7,42 m2</t>
  </si>
  <si>
    <t>42-022-2.2.2.1.1-0313020</t>
  </si>
  <si>
    <t>m</t>
  </si>
  <si>
    <t>Lábazatburkolat készítése, kültérben, gres, kőporcelán lappal, egyenes, egysoros kivitelben, 3-5 mm ragasztóba rakva, 1-10 mm fugaszélességgel, 10 cm magasságig, 20x20 - 40×40 cm közötti lapmérettel MAPEI Keraflex Easy S1 Zero C2E cementkötésű ragasztóhabarcs, szürke, Csz: 1198225 MAPEI Kerapoxy IEG kétkomponensű epoxigyanta fugázó, cementszürke, Csz: 5U11310 3,8+0,4+0,25+15,3+4,40=24,15 m</t>
  </si>
  <si>
    <t>Hideg- és melegburkolatok készítése, aljzat előkészítés</t>
  </si>
  <si>
    <t>45-000-2.2</t>
  </si>
  <si>
    <t>4 db napvitorla oszlop bontása</t>
  </si>
  <si>
    <t>45-000-2.5</t>
  </si>
  <si>
    <t>2 db kerítésmező és 1 db oszlop bontása oszlopok közül</t>
  </si>
  <si>
    <t>45-004-2-0180301</t>
  </si>
  <si>
    <t>4 db napvitorla oszlop visszahelyezése</t>
  </si>
  <si>
    <t>45-090-4.1-0340002</t>
  </si>
  <si>
    <t>egység</t>
  </si>
  <si>
    <t>2 db kerítés elem visszahelyzése, hegesztéssel, mázolással</t>
  </si>
  <si>
    <t>Fém nyílászáró és épületlakatos-szerkezet elhelyezése</t>
  </si>
  <si>
    <t>48-007-21.1.1.4-0420234</t>
  </si>
  <si>
    <t>Külső fal; Homlokzati fal hő- és/vagy hangszigetelése, falazott vagy monolit vasbeton szerkezeten, függőleges felületen, (rögzítés, vakolás, légrés kialakítása külön tételben) vékonyvakolat alatti érdesített felületű extrudált polisztirolhab lemezzel Thermo-Dam Zentyss XPS zártcellás extrudált lábazati polisztirol 300 kPa, egyenes élképzés, perforált felület, 1250x600x50 mm, Cikkszám: ZEN3005EN (3,8+3,0+15,3+4,40)*0,2=5,30 m2</t>
  </si>
  <si>
    <t>Szigetelés</t>
  </si>
  <si>
    <t>62-002-21.3-0613950</t>
  </si>
  <si>
    <t>Egyéb használatos szegélykövek, út és körforgalom szegélyek készítése, alapárok kiemelése nélkül, betonhézagolással, 100 cm hosszú elemekből LEIER Quartz kerti szegélykő, szürke, 100x5x20 cm , Cikkszám: HUTJS2765 1,15+3,8+15,3=20,25 m</t>
  </si>
  <si>
    <t>62-003-6-0120189</t>
  </si>
  <si>
    <t>Térburkolathoz fagyálló, teherhordó alap készítése, 20 cm vastagságban Természetes szemmegoszlású homokos kavics, THK 0/32 P-TT, Nyékládháza (4,4*15,3+3,8*1,15)*0,2=14,34 m3</t>
  </si>
  <si>
    <t>62-003-4.2.3-0613276</t>
  </si>
  <si>
    <t>Betonlap vagy teraszburkolat készítése, járda- vagy járólapokból, 40x40x5 cm-es lapokból LEIER beton járdalap, 40/40/5 cm , Cikkszám: HUTPS4918 0,4 mm-es zúzalék ágyazattal 4,4*15,3+3,8*1,15=71,69 m2</t>
  </si>
  <si>
    <t>Kőburkolat készítése</t>
  </si>
  <si>
    <t>81-002-4.1.1.1.2-0131511</t>
  </si>
  <si>
    <t>PVC-KGEM lefolyóvezeték szerelése, tokos, gumigyűrűs kötésekkel, cső elhelyezése csőidomok nélkül, szakaszos tömörségi próbával, szabadon, csőtartókkal, DN 125 PIPELIFE PVC-U tömörfalú tokos csatornacső 125x3,2x1000 mm SN4 MSZEN1401, KGEM125/1M.SN4</t>
  </si>
  <si>
    <t>81-002-4.1.1.1.2-0131513</t>
  </si>
  <si>
    <t>PVC-KGEM lefolyóvezeték szerelése, tokos, gumigyűrűs kötésekkel, cső elhelyezése csőidomok nélkül, szakaszos tömörségi próbával, szabadon, csőtartókkal, DN 125 PIPELIFE PVC-U tömörfalú tokos csatornacső 125x3,2x3000 mm SN4 MSZEN1401, KGEM125/3M.SN4</t>
  </si>
  <si>
    <t>81-002-4.1.2.1.2-0234312</t>
  </si>
  <si>
    <t>PVC-KGEM lefolyóvezeték szerelése, tokos, gumigyűrűs kötésekkel, csőidomok, kiegészítők elhelyezése, egycsatlakozású csőidomok, DN 125 PIPELIFE PVC-U csatorna ívidom 125 mm x 87°, KGB125X87</t>
  </si>
  <si>
    <t>81-002-4.1.2.1.2-0234352</t>
  </si>
  <si>
    <t>PVC-KGEM lefolyóvezeték szerelése, tokos, gumigyűrűs kötésekkel, csőidomok, kiegészítők elhelyezése, egycsatlakozású csőidomok, DN 125 PIPELIFE PVC-U csatorna tisztító 125 mm, KGRE125</t>
  </si>
  <si>
    <t>Épületgépészeti csővezeték szerelése</t>
  </si>
  <si>
    <t>91-003-3.2.1.1.1-0631102</t>
  </si>
  <si>
    <t>10m²</t>
  </si>
  <si>
    <t>Gyepesítés, előkészített talajon magvetéssel, kézzel szórva, vízszintes területen, trágyázás nélkül EXTRA SPORT fűmagkeverék, 40-50 dkg/10 m2</t>
  </si>
  <si>
    <t>91-003-1.3.1.1.1.1.1-0311703</t>
  </si>
  <si>
    <t>Növények szabadföldi telepítése gödör- vagy árokásással (külön tételben 91-001-2; 91-001-3), fenyőfélék, fa méretben, szoliterként, karózás nélkül, földlabdás facsemetével, trágyázás nélkül THUJA OCCIDENTALIS  "MALONYANA" (Malonyai tuja) 2x isk, FL. 200/250</t>
  </si>
  <si>
    <t>Kert- és parképítési munka</t>
  </si>
  <si>
    <t>Összesen:</t>
  </si>
  <si>
    <t>Vác Város Önkormányzat Gazdasági Hivatal</t>
  </si>
  <si>
    <t>2600 Vác, Sziréna köz 7.</t>
  </si>
  <si>
    <t>Tel.: +36 27/314-814, +36 27 316 932</t>
  </si>
  <si>
    <t>Adószám : 15411049-2-13</t>
  </si>
  <si>
    <t>Bsz: OTP Vác 11742094-15441049</t>
  </si>
  <si>
    <t xml:space="preserve">Név : Vác Város Önkormányzat           </t>
  </si>
  <si>
    <t xml:space="preserve">                                       </t>
  </si>
  <si>
    <t xml:space="preserve">Cím : 2600 Vác, Március 15. tér 11.    </t>
  </si>
  <si>
    <t xml:space="preserve"> Kelt:      20.. év...........hó...nap </t>
  </si>
  <si>
    <t xml:space="preserve"> Szám         :.............           </t>
  </si>
  <si>
    <t xml:space="preserve"> KSH besorolás:.....................   </t>
  </si>
  <si>
    <t xml:space="preserve"> Teljesítés:20.. év...........hó...nap </t>
  </si>
  <si>
    <t xml:space="preserve">A munka leírása:                       </t>
  </si>
  <si>
    <t xml:space="preserve"> Készítette   :.....................   </t>
  </si>
  <si>
    <t xml:space="preserve">Vác, Szegfű utca 1. szám alatti                                               </t>
  </si>
  <si>
    <t xml:space="preserve">Bölcsőde terasz felújítása                                                    </t>
  </si>
  <si>
    <t xml:space="preserve">                                                                              </t>
  </si>
  <si>
    <t xml:space="preserve">Készült: 2025.10.21.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</si>
  <si>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</si>
  <si>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</si>
  <si>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</si>
  <si>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</si>
  <si>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</si>
  <si>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1.1 Közvetlen önköltség összesen</t>
  </si>
  <si>
    <t>2.1 ÁFA vetítési alap</t>
  </si>
  <si>
    <t>2.2 Áfa</t>
  </si>
  <si>
    <t>3.  A munka ára</t>
  </si>
  <si>
    <t>Aláírás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</si>
</sst>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10" fontId="3" fillId="0" borderId="2" xfId="0" applyNumberFormat="1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DC02-4C2F-4744-8525-47794E4D01DC}">
  <dimension ref="A1:D36"/>
  <sheetViews>
    <sheetView tabSelected="1" workbookViewId="0">
      <selection sqref="A1:D1"/>
    </sheetView>
  </sheetViews>
  <sheetFormatPr defaultRowHeight="15.75" x14ac:dyDescent="0.25"/>
  <cols>
    <col min="1" max="1" width="36.42578125" style="8" customWidth="1"/>
    <col min="2" max="2" width="10.7109375" style="8" customWidth="1"/>
    <col min="3" max="4" width="15.7109375" style="8" customWidth="1"/>
    <col min="5" max="16384" width="9.140625" style="8"/>
  </cols>
  <sheetData>
    <row r="1" spans="1:4" s="12" customFormat="1" x14ac:dyDescent="0.25">
      <c r="A1" s="24" t="s">
        <v>88</v>
      </c>
      <c r="B1" s="20"/>
      <c r="C1" s="20"/>
      <c r="D1" s="20"/>
    </row>
    <row r="2" spans="1:4" s="12" customFormat="1" x14ac:dyDescent="0.25">
      <c r="A2" s="24" t="s">
        <v>89</v>
      </c>
      <c r="B2" s="20"/>
      <c r="C2" s="20"/>
      <c r="D2" s="20"/>
    </row>
    <row r="3" spans="1:4" s="12" customFormat="1" x14ac:dyDescent="0.25">
      <c r="A3" s="24" t="s">
        <v>90</v>
      </c>
      <c r="B3" s="20"/>
      <c r="C3" s="20"/>
      <c r="D3" s="20"/>
    </row>
    <row r="4" spans="1:4" x14ac:dyDescent="0.25">
      <c r="A4" s="19" t="s">
        <v>91</v>
      </c>
      <c r="B4" s="20"/>
      <c r="C4" s="20"/>
      <c r="D4" s="20"/>
    </row>
    <row r="5" spans="1:4" x14ac:dyDescent="0.25">
      <c r="A5" s="19" t="s">
        <v>92</v>
      </c>
      <c r="B5" s="20"/>
      <c r="C5" s="20"/>
      <c r="D5" s="20"/>
    </row>
    <row r="6" spans="1:4" x14ac:dyDescent="0.25">
      <c r="A6" s="19"/>
      <c r="B6" s="20"/>
      <c r="C6" s="20"/>
      <c r="D6" s="20"/>
    </row>
    <row r="7" spans="1:4" x14ac:dyDescent="0.25">
      <c r="A7" s="19"/>
      <c r="B7" s="20"/>
      <c r="C7" s="20"/>
      <c r="D7" s="20"/>
    </row>
    <row r="9" spans="1:4" x14ac:dyDescent="0.25">
      <c r="A9" s="8" t="s">
        <v>93</v>
      </c>
      <c r="C9" s="8" t="s">
        <v>94</v>
      </c>
    </row>
    <row r="10" spans="1:4" x14ac:dyDescent="0.25">
      <c r="A10" s="8" t="s">
        <v>94</v>
      </c>
      <c r="C10" s="8" t="s">
        <v>94</v>
      </c>
    </row>
    <row r="11" spans="1:4" x14ac:dyDescent="0.25">
      <c r="A11" s="8" t="s">
        <v>95</v>
      </c>
      <c r="C11" s="8" t="s">
        <v>96</v>
      </c>
    </row>
    <row r="12" spans="1:4" x14ac:dyDescent="0.25">
      <c r="A12" s="8" t="s">
        <v>94</v>
      </c>
      <c r="C12" s="8" t="s">
        <v>97</v>
      </c>
    </row>
    <row r="13" spans="1:4" x14ac:dyDescent="0.25">
      <c r="A13" s="8" t="s">
        <v>94</v>
      </c>
      <c r="C13" s="8" t="s">
        <v>98</v>
      </c>
    </row>
    <row r="14" spans="1:4" x14ac:dyDescent="0.25">
      <c r="A14" s="8" t="s">
        <v>94</v>
      </c>
      <c r="C14" s="8" t="s">
        <v>99</v>
      </c>
    </row>
    <row r="15" spans="1:4" x14ac:dyDescent="0.25">
      <c r="A15" s="8" t="s">
        <v>100</v>
      </c>
      <c r="C15" s="8" t="s">
        <v>101</v>
      </c>
    </row>
    <row r="16" spans="1:4" x14ac:dyDescent="0.25">
      <c r="A16" s="8" t="s">
        <v>102</v>
      </c>
    </row>
    <row r="17" spans="1:4" x14ac:dyDescent="0.25">
      <c r="A17" s="8" t="s">
        <v>103</v>
      </c>
    </row>
    <row r="18" spans="1:4" x14ac:dyDescent="0.25">
      <c r="A18" s="8" t="s">
        <v>104</v>
      </c>
    </row>
    <row r="19" spans="1:4" x14ac:dyDescent="0.25">
      <c r="A19" s="8" t="s">
        <v>105</v>
      </c>
    </row>
    <row r="20" spans="1:4" x14ac:dyDescent="0.25">
      <c r="A20" s="8" t="s">
        <v>104</v>
      </c>
    </row>
    <row r="22" spans="1:4" x14ac:dyDescent="0.25">
      <c r="A22" s="21" t="s">
        <v>106</v>
      </c>
      <c r="B22" s="22"/>
      <c r="C22" s="22"/>
      <c r="D22" s="22"/>
    </row>
    <row r="23" spans="1:4" x14ac:dyDescent="0.25">
      <c r="A23" s="13" t="s">
        <v>107</v>
      </c>
      <c r="B23" s="13"/>
      <c r="C23" s="16" t="s">
        <v>108</v>
      </c>
      <c r="D23" s="16" t="s">
        <v>109</v>
      </c>
    </row>
    <row r="24" spans="1:4" x14ac:dyDescent="0.25">
      <c r="A24" s="13" t="s">
        <v>110</v>
      </c>
      <c r="B24" s="13"/>
      <c r="C24" s="13">
        <f>ROUND(SUM(Összesítő!B2:B10),0)</f>
        <v>0</v>
      </c>
      <c r="D24" s="13">
        <f>ROUND(SUM(Összesítő!C2:C10),0)</f>
        <v>0</v>
      </c>
    </row>
    <row r="25" spans="1:4" x14ac:dyDescent="0.25">
      <c r="A25" s="13" t="s">
        <v>111</v>
      </c>
      <c r="B25" s="13"/>
      <c r="C25" s="13">
        <f>ROUND(C24,0)</f>
        <v>0</v>
      </c>
      <c r="D25" s="13">
        <f>ROUND(D24,0)</f>
        <v>0</v>
      </c>
    </row>
    <row r="26" spans="1:4" x14ac:dyDescent="0.25">
      <c r="A26" s="8" t="s">
        <v>112</v>
      </c>
      <c r="C26" s="18">
        <f>ROUND(C25+D25,0)</f>
        <v>0</v>
      </c>
      <c r="D26" s="18"/>
    </row>
    <row r="27" spans="1:4" x14ac:dyDescent="0.25">
      <c r="A27" s="13" t="s">
        <v>113</v>
      </c>
      <c r="B27" s="14">
        <v>0.27</v>
      </c>
      <c r="C27" s="23">
        <f>ROUND(C26*B27,0)</f>
        <v>0</v>
      </c>
      <c r="D27" s="23"/>
    </row>
    <row r="28" spans="1:4" x14ac:dyDescent="0.25">
      <c r="A28" s="13" t="s">
        <v>114</v>
      </c>
      <c r="B28" s="13"/>
      <c r="C28" s="17">
        <f>ROUND(C26+C27,0)</f>
        <v>0</v>
      </c>
      <c r="D28" s="17"/>
    </row>
    <row r="32" spans="1:4" x14ac:dyDescent="0.25">
      <c r="B32" s="18" t="s">
        <v>115</v>
      </c>
      <c r="C32" s="18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</sheetData>
  <mergeCells count="12">
    <mergeCell ref="A1:D1"/>
    <mergeCell ref="A2:D2"/>
    <mergeCell ref="A3:D3"/>
    <mergeCell ref="A4:D4"/>
    <mergeCell ref="A5:D5"/>
    <mergeCell ref="C28:D28"/>
    <mergeCell ref="B32:C32"/>
    <mergeCell ref="A6:D6"/>
    <mergeCell ref="A7:D7"/>
    <mergeCell ref="A22:D22"/>
    <mergeCell ref="C26:D26"/>
    <mergeCell ref="C27:D27"/>
  </mergeCells>
  <pageMargins left="0.98425196850393704" right="0.98425196850393704" top="0.98425196850393704" bottom="0.98425196850393704" header="0.43307086614173229" footer="0.43307086614173229"/>
  <pageSetup paperSize="9" orientation="portrait" useFirstPageNumber="1" verticalDpi="0" r:id="rId1"/>
  <headerFooter>
    <oddHeader>&amp;R4.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C56D-2327-4B9E-970B-5C199EACCF42}">
  <dimension ref="A1:I10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102" x14ac:dyDescent="0.25">
      <c r="A2" s="7">
        <v>1</v>
      </c>
      <c r="B2" s="1" t="s">
        <v>72</v>
      </c>
      <c r="C2" s="1" t="s">
        <v>73</v>
      </c>
      <c r="D2" s="5">
        <v>1</v>
      </c>
      <c r="E2" s="1" t="s">
        <v>49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102" x14ac:dyDescent="0.25">
      <c r="A4" s="7">
        <v>2</v>
      </c>
      <c r="B4" s="1" t="s">
        <v>74</v>
      </c>
      <c r="C4" s="1" t="s">
        <v>75</v>
      </c>
      <c r="D4" s="5">
        <v>3</v>
      </c>
      <c r="E4" s="1" t="s">
        <v>49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76.5" x14ac:dyDescent="0.25">
      <c r="A6" s="7">
        <v>3</v>
      </c>
      <c r="B6" s="1" t="s">
        <v>76</v>
      </c>
      <c r="C6" s="1" t="s">
        <v>77</v>
      </c>
      <c r="D6" s="5">
        <v>1</v>
      </c>
      <c r="E6" s="1" t="s">
        <v>25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ht="76.5" x14ac:dyDescent="0.25">
      <c r="A8" s="7">
        <v>4</v>
      </c>
      <c r="B8" s="1" t="s">
        <v>78</v>
      </c>
      <c r="C8" s="1" t="s">
        <v>79</v>
      </c>
      <c r="D8" s="5">
        <v>1</v>
      </c>
      <c r="E8" s="1" t="s">
        <v>25</v>
      </c>
      <c r="F8" s="5">
        <v>0</v>
      </c>
      <c r="G8" s="5">
        <v>0</v>
      </c>
      <c r="H8" s="5">
        <f>ROUND(D8*F8, 0)</f>
        <v>0</v>
      </c>
      <c r="I8" s="5">
        <f>ROUND(D8*G8, 0)</f>
        <v>0</v>
      </c>
    </row>
    <row r="10" spans="1:9" s="3" customFormat="1" x14ac:dyDescent="0.25">
      <c r="A10" s="6"/>
      <c r="B10" s="2"/>
      <c r="C10" s="2" t="s">
        <v>33</v>
      </c>
      <c r="D10" s="4"/>
      <c r="E10" s="2"/>
      <c r="F10" s="4"/>
      <c r="G10" s="4"/>
      <c r="H10" s="4">
        <f>ROUND(SUM(H2:H9),0)</f>
        <v>0</v>
      </c>
      <c r="I10" s="4">
        <f>ROUND(SUM(I2:I9),0)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Épületgépészeti csővezeték szerelése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44C4-33D8-4E06-B704-0EE2A7AD6484}">
  <dimension ref="A1:I6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51" x14ac:dyDescent="0.25">
      <c r="A2" s="7">
        <v>1</v>
      </c>
      <c r="B2" s="1" t="s">
        <v>81</v>
      </c>
      <c r="C2" s="1" t="s">
        <v>83</v>
      </c>
      <c r="D2" s="5">
        <v>6</v>
      </c>
      <c r="E2" s="1" t="s">
        <v>82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89.25" x14ac:dyDescent="0.25">
      <c r="A4" s="7">
        <v>2</v>
      </c>
      <c r="B4" s="1" t="s">
        <v>84</v>
      </c>
      <c r="C4" s="1" t="s">
        <v>85</v>
      </c>
      <c r="D4" s="5">
        <v>1</v>
      </c>
      <c r="E4" s="1" t="s">
        <v>25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s="3" customFormat="1" x14ac:dyDescent="0.25">
      <c r="A6" s="6"/>
      <c r="B6" s="2"/>
      <c r="C6" s="2" t="s">
        <v>33</v>
      </c>
      <c r="D6" s="4"/>
      <c r="E6" s="2"/>
      <c r="F6" s="4"/>
      <c r="G6" s="4"/>
      <c r="H6" s="4">
        <f>ROUND(SUM(H2:H5),0)</f>
        <v>0</v>
      </c>
      <c r="I6" s="4">
        <f>ROUND(SUM(I2:I5),0)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Kert- és parképítési munka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8CA05-C554-46FF-A463-68052318E17D}">
  <dimension ref="A1:C11"/>
  <sheetViews>
    <sheetView workbookViewId="0"/>
  </sheetViews>
  <sheetFormatPr defaultRowHeight="15.75" x14ac:dyDescent="0.25"/>
  <cols>
    <col min="1" max="1" width="36.42578125" style="9" customWidth="1"/>
    <col min="2" max="3" width="20.7109375" style="9" customWidth="1"/>
    <col min="4" max="16384" width="9.140625" style="9"/>
  </cols>
  <sheetData>
    <row r="1" spans="1:3" s="10" customFormat="1" x14ac:dyDescent="0.25">
      <c r="A1" s="10" t="s">
        <v>0</v>
      </c>
      <c r="B1" s="11" t="s">
        <v>1</v>
      </c>
      <c r="C1" s="11" t="s">
        <v>2</v>
      </c>
    </row>
    <row r="2" spans="1:3" x14ac:dyDescent="0.25">
      <c r="A2" s="9" t="s">
        <v>34</v>
      </c>
      <c r="B2" s="9">
        <f>'Irtás, föld- és sziklamunka'!H18</f>
        <v>0</v>
      </c>
      <c r="C2" s="9">
        <f>'Irtás, föld- és sziklamunka'!I18</f>
        <v>0</v>
      </c>
    </row>
    <row r="3" spans="1:3" x14ac:dyDescent="0.25">
      <c r="A3" s="9" t="s">
        <v>37</v>
      </c>
      <c r="B3" s="9">
        <f>'Szivárgóépítés, alagcsövezés'!H4</f>
        <v>0</v>
      </c>
      <c r="C3" s="9">
        <f>'Szivárgóépítés, alagcsövezés'!I4</f>
        <v>0</v>
      </c>
    </row>
    <row r="4" spans="1:3" x14ac:dyDescent="0.25">
      <c r="A4" s="9" t="s">
        <v>42</v>
      </c>
      <c r="B4" s="9">
        <f>'Helyszíni beton és vasbeton mun'!H6</f>
        <v>0</v>
      </c>
      <c r="C4" s="9">
        <f>'Helyszíni beton és vasbeton mun'!I6</f>
        <v>0</v>
      </c>
    </row>
    <row r="5" spans="1:3" ht="31.5" x14ac:dyDescent="0.25">
      <c r="A5" s="9" t="s">
        <v>51</v>
      </c>
      <c r="B5" s="9">
        <f>'Hideg- és melegburkolatok készí'!H8</f>
        <v>0</v>
      </c>
      <c r="C5" s="9">
        <f>'Hideg- és melegburkolatok készí'!I8</f>
        <v>0</v>
      </c>
    </row>
    <row r="6" spans="1:3" ht="31.5" x14ac:dyDescent="0.25">
      <c r="A6" s="9" t="s">
        <v>61</v>
      </c>
      <c r="B6" s="9">
        <f>'Fém nyílászáró és épületlakatos'!H10</f>
        <v>0</v>
      </c>
      <c r="C6" s="9">
        <f>'Fém nyílászáró és épületlakatos'!I10</f>
        <v>0</v>
      </c>
    </row>
    <row r="7" spans="1:3" x14ac:dyDescent="0.25">
      <c r="A7" s="9" t="s">
        <v>64</v>
      </c>
      <c r="B7" s="9">
        <f>Szigetelés!H4</f>
        <v>0</v>
      </c>
      <c r="C7" s="9">
        <f>Szigetelés!I4</f>
        <v>0</v>
      </c>
    </row>
    <row r="8" spans="1:3" x14ac:dyDescent="0.25">
      <c r="A8" s="9" t="s">
        <v>71</v>
      </c>
      <c r="B8" s="9">
        <f>'Kőburkolat készítése'!H8</f>
        <v>0</v>
      </c>
      <c r="C8" s="9">
        <f>'Kőburkolat készítése'!I8</f>
        <v>0</v>
      </c>
    </row>
    <row r="9" spans="1:3" x14ac:dyDescent="0.25">
      <c r="A9" s="9" t="s">
        <v>80</v>
      </c>
      <c r="B9" s="9">
        <f>'Épületgépészeti csővezeték szer'!H10</f>
        <v>0</v>
      </c>
      <c r="C9" s="9">
        <f>'Épületgépészeti csővezeték szer'!I10</f>
        <v>0</v>
      </c>
    </row>
    <row r="10" spans="1:3" x14ac:dyDescent="0.25">
      <c r="A10" s="9" t="s">
        <v>86</v>
      </c>
      <c r="B10" s="9">
        <f>'Kert- és parképítési munka'!H6</f>
        <v>0</v>
      </c>
      <c r="C10" s="9">
        <f>'Kert- és parképítési munka'!I6</f>
        <v>0</v>
      </c>
    </row>
    <row r="11" spans="1:3" s="10" customFormat="1" x14ac:dyDescent="0.25">
      <c r="A11" s="10" t="s">
        <v>87</v>
      </c>
      <c r="B11" s="10">
        <f>ROUND(SUM(B2:B10),0)</f>
        <v>0</v>
      </c>
      <c r="C11" s="10">
        <f>ROUND(SUM(C2:C10), 0)</f>
        <v>0</v>
      </c>
    </row>
  </sheetData>
  <pageMargins left="1" right="1" top="1" bottom="1" header="0.41666666666666669" footer="0.41666666666666669"/>
  <pageSetup paperSize="9" orientation="portrait" useFirstPageNumber="1" verticalDpi="0" r:id="rId1"/>
  <headerFooter>
    <oddHeader>&amp;C&amp;"Times New Roman,bold"&amp;12Munkanem összesítő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1F8F-26D7-43A3-A8B2-B4E7C4357490}">
  <dimension ref="A1:I18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63.75" x14ac:dyDescent="0.25">
      <c r="A2" s="7">
        <v>1</v>
      </c>
      <c r="B2" s="1" t="s">
        <v>12</v>
      </c>
      <c r="C2" s="1" t="s">
        <v>14</v>
      </c>
      <c r="D2" s="5">
        <v>8.98</v>
      </c>
      <c r="E2" s="1" t="s">
        <v>13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63.75" x14ac:dyDescent="0.25">
      <c r="A4" s="7">
        <v>2</v>
      </c>
      <c r="B4" s="1" t="s">
        <v>15</v>
      </c>
      <c r="C4" s="1" t="s">
        <v>16</v>
      </c>
      <c r="D4" s="5">
        <v>9.2899999999999991</v>
      </c>
      <c r="E4" s="1" t="s">
        <v>13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63.75" x14ac:dyDescent="0.25">
      <c r="A6" s="7">
        <v>3</v>
      </c>
      <c r="B6" s="1" t="s">
        <v>17</v>
      </c>
      <c r="C6" s="1" t="s">
        <v>18</v>
      </c>
      <c r="D6" s="5">
        <v>0.3</v>
      </c>
      <c r="E6" s="1" t="s">
        <v>13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ht="76.5" x14ac:dyDescent="0.25">
      <c r="A8" s="7">
        <v>4</v>
      </c>
      <c r="B8" s="1" t="s">
        <v>19</v>
      </c>
      <c r="C8" s="1" t="s">
        <v>20</v>
      </c>
      <c r="D8" s="5">
        <v>1.3</v>
      </c>
      <c r="E8" s="1" t="s">
        <v>13</v>
      </c>
      <c r="F8" s="5">
        <v>0</v>
      </c>
      <c r="G8" s="5">
        <v>0</v>
      </c>
      <c r="H8" s="5">
        <f>ROUND(D8*F8, 0)</f>
        <v>0</v>
      </c>
      <c r="I8" s="5">
        <f>ROUND(D8*G8, 0)</f>
        <v>0</v>
      </c>
    </row>
    <row r="10" spans="1:9" ht="63.75" x14ac:dyDescent="0.25">
      <c r="A10" s="7">
        <v>5</v>
      </c>
      <c r="B10" s="1" t="s">
        <v>21</v>
      </c>
      <c r="C10" s="1" t="s">
        <v>23</v>
      </c>
      <c r="D10" s="5">
        <v>0.06</v>
      </c>
      <c r="E10" s="1" t="s">
        <v>22</v>
      </c>
      <c r="F10" s="5">
        <v>0</v>
      </c>
      <c r="G10" s="5">
        <v>0</v>
      </c>
      <c r="H10" s="5">
        <f>ROUND(D10*F10, 0)</f>
        <v>0</v>
      </c>
      <c r="I10" s="5">
        <f>ROUND(D10*G10, 0)</f>
        <v>0</v>
      </c>
    </row>
    <row r="12" spans="1:9" ht="63.75" x14ac:dyDescent="0.25">
      <c r="A12" s="7">
        <v>6</v>
      </c>
      <c r="B12" s="1" t="s">
        <v>24</v>
      </c>
      <c r="C12" s="1" t="s">
        <v>26</v>
      </c>
      <c r="D12" s="5">
        <v>11</v>
      </c>
      <c r="E12" s="1" t="s">
        <v>25</v>
      </c>
      <c r="F12" s="5">
        <v>0</v>
      </c>
      <c r="G12" s="5">
        <v>0</v>
      </c>
      <c r="H12" s="5">
        <f>ROUND(D12*F12, 0)</f>
        <v>0</v>
      </c>
      <c r="I12" s="5">
        <f>ROUND(D12*G12, 0)</f>
        <v>0</v>
      </c>
    </row>
    <row r="14" spans="1:9" x14ac:dyDescent="0.25">
      <c r="A14" s="7">
        <v>7</v>
      </c>
      <c r="B14" s="1" t="s">
        <v>27</v>
      </c>
      <c r="C14" s="1" t="s">
        <v>29</v>
      </c>
      <c r="D14" s="5">
        <v>5</v>
      </c>
      <c r="E14" s="1" t="s">
        <v>28</v>
      </c>
      <c r="F14" s="5">
        <v>0</v>
      </c>
      <c r="G14" s="5">
        <v>0</v>
      </c>
      <c r="H14" s="5">
        <f>ROUND(D14*F14, 0)</f>
        <v>0</v>
      </c>
      <c r="I14" s="5">
        <f>ROUND(D14*G14, 0)</f>
        <v>0</v>
      </c>
    </row>
    <row r="16" spans="1:9" ht="51" x14ac:dyDescent="0.25">
      <c r="A16" s="7">
        <v>8</v>
      </c>
      <c r="B16" s="1" t="s">
        <v>30</v>
      </c>
      <c r="C16" s="1" t="s">
        <v>32</v>
      </c>
      <c r="D16" s="5">
        <v>71.459999999999994</v>
      </c>
      <c r="E16" s="1" t="s">
        <v>31</v>
      </c>
      <c r="F16" s="5">
        <v>0</v>
      </c>
      <c r="G16" s="5">
        <v>0</v>
      </c>
      <c r="H16" s="5">
        <f>ROUND(D16*F16, 0)</f>
        <v>0</v>
      </c>
      <c r="I16" s="5">
        <f>ROUND(D16*G16, 0)</f>
        <v>0</v>
      </c>
    </row>
    <row r="18" spans="1:9" s="3" customFormat="1" x14ac:dyDescent="0.25">
      <c r="A18" s="6"/>
      <c r="B18" s="2"/>
      <c r="C18" s="2" t="s">
        <v>33</v>
      </c>
      <c r="D18" s="4"/>
      <c r="E18" s="2"/>
      <c r="F18" s="4"/>
      <c r="G18" s="4"/>
      <c r="H18" s="4">
        <f>ROUND(SUM(H2:H17),0)</f>
        <v>0</v>
      </c>
      <c r="I18" s="4">
        <f>ROUND(SUM(I2:I17),0)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Irtás, föld- és sziklamunka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CCBE-DAFF-4E5F-8DDA-B054C65FB9DA}">
  <dimension ref="A1:I4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5">
        <v>0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51" x14ac:dyDescent="0.25">
      <c r="A2" s="7">
        <v>1</v>
      </c>
      <c r="B2" s="1" t="s">
        <v>35</v>
      </c>
      <c r="C2" s="1" t="s">
        <v>36</v>
      </c>
      <c r="D2" s="5">
        <v>1</v>
      </c>
      <c r="E2" s="1" t="s">
        <v>13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s="3" customFormat="1" x14ac:dyDescent="0.25">
      <c r="A4" s="6"/>
      <c r="B4" s="2"/>
      <c r="C4" s="2" t="s">
        <v>33</v>
      </c>
      <c r="D4" s="4"/>
      <c r="E4" s="2"/>
      <c r="F4" s="4"/>
      <c r="G4" s="4"/>
      <c r="H4" s="4">
        <f>ROUND(SUM(H2:H3),0)</f>
        <v>0</v>
      </c>
      <c r="I4" s="4">
        <f>ROUND(SUM(I2:I3),0)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Szivárgóépítés, alagcsövezés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591A-C344-433B-A1CA-642AEDA5813D}">
  <dimension ref="A1:I6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5">
        <v>0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51" x14ac:dyDescent="0.25">
      <c r="A2" s="7">
        <v>1</v>
      </c>
      <c r="B2" s="1" t="s">
        <v>38</v>
      </c>
      <c r="C2" s="1" t="s">
        <v>39</v>
      </c>
      <c r="D2" s="5">
        <v>1.87</v>
      </c>
      <c r="E2" s="1" t="s">
        <v>13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51" x14ac:dyDescent="0.25">
      <c r="A4" s="7">
        <v>2</v>
      </c>
      <c r="B4" s="1" t="s">
        <v>40</v>
      </c>
      <c r="C4" s="1" t="s">
        <v>41</v>
      </c>
      <c r="D4" s="5">
        <v>69.78</v>
      </c>
      <c r="E4" s="1" t="s">
        <v>31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s="3" customFormat="1" x14ac:dyDescent="0.25">
      <c r="A6" s="6"/>
      <c r="B6" s="2"/>
      <c r="C6" s="2" t="s">
        <v>33</v>
      </c>
      <c r="D6" s="4"/>
      <c r="E6" s="2"/>
      <c r="F6" s="4"/>
      <c r="G6" s="4"/>
      <c r="H6" s="4">
        <f>ROUND(SUM(H2:H5),0)</f>
        <v>0</v>
      </c>
      <c r="I6" s="4">
        <f>ROUND(SUM(I2:I5),0)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Helyszíni beton és vasbeton munka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BA28-65F7-4DB9-BF00-1E34164F8388}">
  <dimension ref="A1:I8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51" x14ac:dyDescent="0.25">
      <c r="A2" s="7">
        <v>1</v>
      </c>
      <c r="B2" s="1" t="s">
        <v>43</v>
      </c>
      <c r="C2" s="1" t="s">
        <v>45</v>
      </c>
      <c r="D2" s="5">
        <v>69.78</v>
      </c>
      <c r="E2" s="1" t="s">
        <v>44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114.75" x14ac:dyDescent="0.25">
      <c r="A4" s="7">
        <v>2</v>
      </c>
      <c r="B4" s="1" t="s">
        <v>46</v>
      </c>
      <c r="C4" s="1" t="s">
        <v>47</v>
      </c>
      <c r="D4" s="5">
        <v>7.42</v>
      </c>
      <c r="E4" s="1" t="s">
        <v>31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140.25" x14ac:dyDescent="0.25">
      <c r="A6" s="7">
        <v>3</v>
      </c>
      <c r="B6" s="1" t="s">
        <v>48</v>
      </c>
      <c r="C6" s="1" t="s">
        <v>50</v>
      </c>
      <c r="D6" s="5">
        <v>24.15</v>
      </c>
      <c r="E6" s="1" t="s">
        <v>49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s="3" customFormat="1" x14ac:dyDescent="0.25">
      <c r="A8" s="6"/>
      <c r="B8" s="2"/>
      <c r="C8" s="2" t="s">
        <v>33</v>
      </c>
      <c r="D8" s="4"/>
      <c r="E8" s="2"/>
      <c r="F8" s="4"/>
      <c r="G8" s="4"/>
      <c r="H8" s="4">
        <f>ROUND(SUM(H2:H7),0)</f>
        <v>0</v>
      </c>
      <c r="I8" s="4">
        <f>ROUND(SUM(I2:I7),0)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Hideg- és melegburkolatok készítése, aljzat előkészítés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8E39-408D-4717-84EB-0E772966F301}">
  <dimension ref="A1:I10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5">
        <v>0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x14ac:dyDescent="0.25">
      <c r="A2" s="7">
        <v>1</v>
      </c>
      <c r="B2" s="1" t="s">
        <v>52</v>
      </c>
      <c r="C2" s="1" t="s">
        <v>53</v>
      </c>
      <c r="D2" s="5">
        <v>12</v>
      </c>
      <c r="E2" s="1" t="s">
        <v>49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25.5" x14ac:dyDescent="0.25">
      <c r="A4" s="7">
        <v>2</v>
      </c>
      <c r="B4" s="1" t="s">
        <v>54</v>
      </c>
      <c r="C4" s="1" t="s">
        <v>55</v>
      </c>
      <c r="D4" s="5">
        <v>3</v>
      </c>
      <c r="E4" s="1" t="s">
        <v>49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25.5" x14ac:dyDescent="0.25">
      <c r="A6" s="7">
        <v>3</v>
      </c>
      <c r="B6" s="1" t="s">
        <v>56</v>
      </c>
      <c r="C6" s="1" t="s">
        <v>57</v>
      </c>
      <c r="D6" s="5">
        <v>12</v>
      </c>
      <c r="E6" s="1" t="s">
        <v>49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ht="25.5" x14ac:dyDescent="0.25">
      <c r="A8" s="7">
        <v>4</v>
      </c>
      <c r="B8" s="1" t="s">
        <v>58</v>
      </c>
      <c r="C8" s="1" t="s">
        <v>60</v>
      </c>
      <c r="D8" s="5">
        <v>2</v>
      </c>
      <c r="E8" s="1" t="s">
        <v>59</v>
      </c>
      <c r="F8" s="5">
        <v>0</v>
      </c>
      <c r="G8" s="5">
        <v>0</v>
      </c>
      <c r="H8" s="5">
        <f>ROUND(D8*F8, 0)</f>
        <v>0</v>
      </c>
      <c r="I8" s="5">
        <f>ROUND(D8*G8, 0)</f>
        <v>0</v>
      </c>
    </row>
    <row r="10" spans="1:9" s="3" customFormat="1" x14ac:dyDescent="0.25">
      <c r="A10" s="6"/>
      <c r="B10" s="2"/>
      <c r="C10" s="2" t="s">
        <v>33</v>
      </c>
      <c r="D10" s="4"/>
      <c r="E10" s="2"/>
      <c r="F10" s="4"/>
      <c r="G10" s="4"/>
      <c r="H10" s="4">
        <f>ROUND(SUM(H2:H9),0)</f>
        <v>0</v>
      </c>
      <c r="I10" s="4">
        <f>ROUND(SUM(I2:I9),0)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Fém nyílászáró és épületlakatos-szerkezet elhelyezése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F6DD-BE2D-455A-AD96-005F7DAAC4FB}">
  <dimension ref="A1:I4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153" x14ac:dyDescent="0.25">
      <c r="A2" s="7">
        <v>1</v>
      </c>
      <c r="B2" s="1" t="s">
        <v>62</v>
      </c>
      <c r="C2" s="1" t="s">
        <v>63</v>
      </c>
      <c r="D2" s="5">
        <v>5.3</v>
      </c>
      <c r="E2" s="1" t="s">
        <v>44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s="3" customFormat="1" x14ac:dyDescent="0.25">
      <c r="A4" s="6"/>
      <c r="B4" s="2"/>
      <c r="C4" s="2" t="s">
        <v>33</v>
      </c>
      <c r="D4" s="4"/>
      <c r="E4" s="2"/>
      <c r="F4" s="4"/>
      <c r="G4" s="4"/>
      <c r="H4" s="4">
        <f>ROUND(SUM(H2:H3),0)</f>
        <v>0</v>
      </c>
      <c r="I4" s="4">
        <f>ROUND(SUM(I2:I3),0)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Szigetelés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1E90-5E48-48AD-95EC-90DDE1CE2C54}">
  <dimension ref="A1:I8"/>
  <sheetViews>
    <sheetView workbookViewId="0">
      <selection activeCell="F2" sqref="F2"/>
    </sheetView>
  </sheetViews>
  <sheetFormatPr defaultRowHeight="12.75" x14ac:dyDescent="0.25"/>
  <cols>
    <col min="1" max="1" width="4.28515625" style="7" customWidth="1"/>
    <col min="2" max="2" width="9.28515625" style="1" customWidth="1"/>
    <col min="3" max="3" width="32.7109375" style="1" customWidth="1"/>
    <col min="4" max="4" width="6.7109375" style="5" customWidth="1"/>
    <col min="5" max="5" width="6.7109375" style="1" customWidth="1"/>
    <col min="6" max="7" width="8.28515625" style="5" customWidth="1"/>
    <col min="8" max="9" width="9.7109375" style="5" customWidth="1"/>
    <col min="10" max="10" width="15.7109375" style="1" customWidth="1"/>
    <col min="11" max="16384" width="9.140625" style="1"/>
  </cols>
  <sheetData>
    <row r="1" spans="1:9" s="3" customFormat="1" ht="25.5" x14ac:dyDescent="0.25">
      <c r="A1" s="6" t="s">
        <v>3</v>
      </c>
      <c r="B1" s="2" t="s">
        <v>4</v>
      </c>
      <c r="C1" s="2" t="s">
        <v>5</v>
      </c>
      <c r="D1" s="4" t="s">
        <v>6</v>
      </c>
      <c r="E1" s="2" t="s">
        <v>7</v>
      </c>
      <c r="F1" s="4" t="s">
        <v>8</v>
      </c>
      <c r="G1" s="4" t="s">
        <v>9</v>
      </c>
      <c r="H1" s="4" t="s">
        <v>10</v>
      </c>
      <c r="I1" s="4" t="s">
        <v>11</v>
      </c>
    </row>
    <row r="2" spans="1:9" ht="89.25" x14ac:dyDescent="0.25">
      <c r="A2" s="7">
        <v>1</v>
      </c>
      <c r="B2" s="1" t="s">
        <v>65</v>
      </c>
      <c r="C2" s="1" t="s">
        <v>66</v>
      </c>
      <c r="D2" s="5">
        <v>20.25</v>
      </c>
      <c r="E2" s="1" t="s">
        <v>49</v>
      </c>
      <c r="F2" s="5">
        <v>0</v>
      </c>
      <c r="G2" s="5">
        <v>0</v>
      </c>
      <c r="H2" s="5">
        <f>ROUND(D2*F2, 0)</f>
        <v>0</v>
      </c>
      <c r="I2" s="5">
        <f>ROUND(D2*G2, 0)</f>
        <v>0</v>
      </c>
    </row>
    <row r="4" spans="1:9" ht="63.75" x14ac:dyDescent="0.25">
      <c r="A4" s="7">
        <v>2</v>
      </c>
      <c r="B4" s="1" t="s">
        <v>67</v>
      </c>
      <c r="C4" s="1" t="s">
        <v>68</v>
      </c>
      <c r="D4" s="5">
        <v>14.34</v>
      </c>
      <c r="E4" s="1" t="s">
        <v>13</v>
      </c>
      <c r="F4" s="5">
        <v>0</v>
      </c>
      <c r="G4" s="5">
        <v>0</v>
      </c>
      <c r="H4" s="5">
        <f>ROUND(D4*F4, 0)</f>
        <v>0</v>
      </c>
      <c r="I4" s="5">
        <f>ROUND(D4*G4, 0)</f>
        <v>0</v>
      </c>
    </row>
    <row r="6" spans="1:9" ht="76.5" x14ac:dyDescent="0.25">
      <c r="A6" s="7">
        <v>3</v>
      </c>
      <c r="B6" s="1" t="s">
        <v>69</v>
      </c>
      <c r="C6" s="1" t="s">
        <v>70</v>
      </c>
      <c r="D6" s="5">
        <v>71.69</v>
      </c>
      <c r="E6" s="1" t="s">
        <v>31</v>
      </c>
      <c r="F6" s="5">
        <v>0</v>
      </c>
      <c r="G6" s="5">
        <v>0</v>
      </c>
      <c r="H6" s="5">
        <f>ROUND(D6*F6, 0)</f>
        <v>0</v>
      </c>
      <c r="I6" s="5">
        <f>ROUND(D6*G6, 0)</f>
        <v>0</v>
      </c>
    </row>
    <row r="8" spans="1:9" s="3" customFormat="1" x14ac:dyDescent="0.25">
      <c r="A8" s="6"/>
      <c r="B8" s="2"/>
      <c r="C8" s="2" t="s">
        <v>33</v>
      </c>
      <c r="D8" s="4"/>
      <c r="E8" s="2"/>
      <c r="F8" s="4"/>
      <c r="G8" s="4"/>
      <c r="H8" s="4">
        <f>ROUND(SUM(H2:H7),0)</f>
        <v>0</v>
      </c>
      <c r="I8" s="4">
        <f>ROUND(SUM(I2:I7),0)</f>
        <v>0</v>
      </c>
    </row>
  </sheetData>
  <pageMargins left="0.2361111111111111" right="0.2361111111111111" top="0.69444444444444442" bottom="0.69444444444444442" header="0.41666666666666669" footer="0.41666666666666669"/>
  <pageSetup paperSize="9" orientation="portrait" useFirstPageNumber="1" verticalDpi="0" r:id="rId1"/>
  <headerFooter>
    <oddHeader>&amp;L&amp;"Times New Roman,bold"&amp;10 Kőburkolat készítése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Záradék</vt:lpstr>
      <vt:lpstr>Összesítő</vt:lpstr>
      <vt:lpstr>Irtás, föld- és sziklamunka</vt:lpstr>
      <vt:lpstr>Szivárgóépítés, alagcsövezés</vt:lpstr>
      <vt:lpstr>Helyszíni beton és vasbeton mun</vt:lpstr>
      <vt:lpstr>Hideg- és melegburkolatok készí</vt:lpstr>
      <vt:lpstr>Fém nyílászáró és épületlakatos</vt:lpstr>
      <vt:lpstr>Szigetelés</vt:lpstr>
      <vt:lpstr>Kőburkolat készítése</vt:lpstr>
      <vt:lpstr>Épületgépészeti csővezeték szer</vt:lpstr>
      <vt:lpstr>Kert- és parképítési munka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Abonyi Péter</dc:creator>
  <cp:lastModifiedBy>Abonyi Péter</cp:lastModifiedBy>
  <cp:lastPrinted>2025-10-21T13:27:43Z</cp:lastPrinted>
  <dcterms:created xsi:type="dcterms:W3CDTF">2025-10-21T12:59:04Z</dcterms:created>
  <dcterms:modified xsi:type="dcterms:W3CDTF">2025-10-21T13:27:54Z</dcterms:modified>
</cp:coreProperties>
</file>